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flash dati distretto" sheetId="4" r:id="rId1"/>
    <sheet name="dati GGG" sheetId="2" r:id="rId2"/>
    <sheet name="dati famiglie" sheetId="3" r:id="rId3"/>
  </sheets>
  <calcPr calcId="114210"/>
</workbook>
</file>

<file path=xl/calcChain.xml><?xml version="1.0" encoding="utf-8"?>
<calcChain xmlns="http://schemas.openxmlformats.org/spreadsheetml/2006/main">
  <c r="E7" i="4"/>
  <c r="J7"/>
  <c r="O7"/>
  <c r="C9"/>
  <c r="D9"/>
  <c r="E9"/>
  <c r="H9"/>
  <c r="I9"/>
  <c r="J9"/>
  <c r="M9"/>
  <c r="N9"/>
  <c r="O9"/>
  <c r="C18"/>
  <c r="D18"/>
  <c r="E18"/>
  <c r="D10" i="3"/>
  <c r="J54" i="2"/>
  <c r="R53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L53"/>
  <c r="J53"/>
  <c r="I53"/>
  <c r="E53"/>
  <c r="F53"/>
  <c r="R52"/>
  <c r="L52"/>
  <c r="E52"/>
  <c r="F52"/>
  <c r="R51"/>
  <c r="L51"/>
  <c r="E51"/>
  <c r="F51"/>
  <c r="R50"/>
  <c r="L50"/>
  <c r="E50"/>
  <c r="F50"/>
  <c r="R49"/>
  <c r="L49"/>
  <c r="E49"/>
  <c r="F49"/>
  <c r="R48"/>
  <c r="L48"/>
  <c r="E48"/>
  <c r="F48"/>
  <c r="R47"/>
  <c r="L47"/>
  <c r="E47"/>
  <c r="F47"/>
  <c r="R46"/>
  <c r="L46"/>
  <c r="E46"/>
  <c r="F46"/>
  <c r="R45"/>
  <c r="L45"/>
  <c r="E45"/>
  <c r="F45"/>
  <c r="R44"/>
  <c r="L44"/>
  <c r="E44"/>
  <c r="F44"/>
  <c r="R43"/>
  <c r="L43"/>
  <c r="E43"/>
  <c r="F43"/>
  <c r="R42"/>
  <c r="L42"/>
  <c r="E42"/>
  <c r="F42"/>
  <c r="R41"/>
  <c r="L41"/>
  <c r="E41"/>
  <c r="F41"/>
  <c r="R40"/>
  <c r="L40"/>
  <c r="E40"/>
  <c r="F40"/>
  <c r="R39"/>
  <c r="L39"/>
  <c r="E39"/>
  <c r="F39"/>
  <c r="R38"/>
  <c r="L38"/>
  <c r="E38"/>
  <c r="F38"/>
  <c r="R37"/>
  <c r="L37"/>
  <c r="E37"/>
  <c r="F37"/>
  <c r="R36"/>
  <c r="L36"/>
  <c r="E36"/>
  <c r="F36"/>
  <c r="R35"/>
  <c r="L35"/>
  <c r="E35"/>
  <c r="F35"/>
  <c r="R34"/>
  <c r="L34"/>
  <c r="E34"/>
  <c r="F34"/>
  <c r="R33"/>
  <c r="L33"/>
  <c r="E33"/>
  <c r="F33"/>
  <c r="K32"/>
  <c r="J32"/>
  <c r="I32"/>
  <c r="K31"/>
  <c r="J31"/>
  <c r="I31"/>
  <c r="K30"/>
  <c r="J30"/>
  <c r="I30"/>
  <c r="K29"/>
  <c r="J29"/>
  <c r="I29"/>
  <c r="K28"/>
  <c r="J28"/>
  <c r="I28"/>
</calcChain>
</file>

<file path=xl/sharedStrings.xml><?xml version="1.0" encoding="utf-8"?>
<sst xmlns="http://schemas.openxmlformats.org/spreadsheetml/2006/main" count="212" uniqueCount="52">
  <si>
    <t>POPOLAZIONE TOTALE RESIDENTE AL 31/12/2018</t>
  </si>
  <si>
    <t>POPOLAZIONE ITALIANA RESIDENTE AL 31/12/2018</t>
  </si>
  <si>
    <t>POPOLAZIONE STRANIERA RESIDENTE AL 31/12/2018</t>
  </si>
  <si>
    <t>COMUNE</t>
  </si>
  <si>
    <t>MASCHI</t>
  </si>
  <si>
    <t>FEMMINE</t>
  </si>
  <si>
    <t>TOTALE</t>
  </si>
  <si>
    <t>CASALECCHIO DI RENO</t>
  </si>
  <si>
    <t>MONTE SAN PIETRO</t>
  </si>
  <si>
    <t>SASSO MARCONI</t>
  </si>
  <si>
    <t>VALSAMOGGIA</t>
  </si>
  <si>
    <t>ZOLA PREDOSA</t>
  </si>
  <si>
    <t>PERCENTUALE POPOLAZIONE STRANIERA RESIDENTE AL 31/12/2018</t>
  </si>
  <si>
    <t>Popolazione per sesso e classi di età residente nel Comune di Casalecchio di Reno al 31/12/2013</t>
  </si>
  <si>
    <t>Popolazione italiana per sesso e classi di età residente nel Comune di Casalecchio di Reno al 31/12/2013</t>
  </si>
  <si>
    <t>Popolazione straniera per sesso e classi di età residente nel Comune di Casalecchio di Reno al 31/12/2013</t>
  </si>
  <si>
    <t>Classi di età</t>
  </si>
  <si>
    <t>Maschi</t>
  </si>
  <si>
    <t>Femmine</t>
  </si>
  <si>
    <t>Totale</t>
  </si>
  <si>
    <t>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</si>
  <si>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</si>
  <si>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</si>
  <si>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</si>
  <si>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</si>
  <si>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</si>
  <si>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</si>
  <si>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</si>
  <si>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</si>
  <si>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</si>
  <si>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</si>
  <si>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</si>
  <si>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</si>
  <si>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</si>
  <si>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</si>
  <si>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</si>
  <si>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</si>
  <si>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</si>
  <si>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</si>
  <si>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</si>
  <si>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e oltre</t>
  </si>
  <si>
    <t xml:space="preserve">Totale </t>
  </si>
  <si>
    <t>Popolazione per sesso e classi di età residente nel         Comune di Casalecchio di Reno al 31/12/2018</t>
  </si>
  <si>
    <t>Popolazione italiana per sesso e classi di età residente nel Comune di Casalecchio di Reno al 31/12/2018</t>
  </si>
  <si>
    <t>Popolazione straniera per sesso e classi di età residente nel Comune di Casalecchio di Reno al 31/12/2018</t>
  </si>
  <si>
    <t>20-25</t>
  </si>
  <si>
    <t>26-29</t>
  </si>
  <si>
    <t>75-75</t>
  </si>
  <si>
    <t>Famiglie residenti nel Comune di Casalecchio di Reno per numero di componenti al 31/12/2018</t>
  </si>
  <si>
    <t>N. Componenti</t>
  </si>
  <si>
    <t>Famiglie</t>
  </si>
  <si>
    <t>6 e più</t>
  </si>
</sst>
</file>

<file path=xl/styles.xml><?xml version="1.0" encoding="utf-8"?>
<styleSheet xmlns="http://schemas.openxmlformats.org/spreadsheetml/2006/main">
  <numFmts count="3">
    <numFmt numFmtId="164" formatCode="_-* #,##0.00_-;\-* #,##0.00_-;_-* \-??_-;_-@_-"/>
    <numFmt numFmtId="165" formatCode="0.0%"/>
    <numFmt numFmtId="166" formatCode="_-* #,##0_-;\-* #,##0_-;_-* \-_-;_-@"/>
  </numFmts>
  <fonts count="10">
    <font>
      <sz val="10"/>
      <color rgb="FF000000"/>
      <name val="Arial"/>
      <family val="2"/>
      <charset val="1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charset val="1"/>
    </font>
    <font>
      <sz val="10"/>
      <name val="Arial"/>
      <family val="2"/>
      <charset val="1"/>
    </font>
    <font>
      <b/>
      <sz val="10"/>
      <name val="Arial"/>
      <charset val="1"/>
    </font>
    <font>
      <sz val="10"/>
      <color indexed="12"/>
      <name val="Arial"/>
      <family val="2"/>
      <charset val="1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0" fontId="1" fillId="0" borderId="0"/>
    <xf numFmtId="0" fontId="1" fillId="0" borderId="0"/>
  </cellStyleXfs>
  <cellXfs count="60">
    <xf numFmtId="0" fontId="0" fillId="0" borderId="0" xfId="0"/>
    <xf numFmtId="0" fontId="3" fillId="0" borderId="0" xfId="0" applyFont="1"/>
    <xf numFmtId="3" fontId="5" fillId="0" borderId="1" xfId="0" applyNumberFormat="1" applyFont="1" applyBorder="1" applyAlignment="1">
      <alignment horizontal="center"/>
    </xf>
    <xf numFmtId="0" fontId="0" fillId="0" borderId="0" xfId="0" applyFont="1" applyAlignme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7" fillId="0" borderId="1" xfId="0" applyFont="1" applyBorder="1"/>
    <xf numFmtId="49" fontId="7" fillId="0" borderId="1" xfId="0" applyNumberFormat="1" applyFont="1" applyBorder="1" applyAlignment="1">
      <alignment horizontal="left"/>
    </xf>
    <xf numFmtId="166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10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/>
    <xf numFmtId="0" fontId="8" fillId="0" borderId="0" xfId="0" applyFont="1"/>
    <xf numFmtId="10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/>
    <xf numFmtId="3" fontId="0" fillId="0" borderId="0" xfId="0" applyNumberFormat="1" applyFont="1" applyAlignment="1"/>
    <xf numFmtId="10" fontId="5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2" fillId="0" borderId="0" xfId="0" applyFont="1" applyAlignment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0" fontId="3" fillId="0" borderId="3" xfId="0" applyFont="1" applyFill="1" applyBorder="1"/>
    <xf numFmtId="3" fontId="5" fillId="0" borderId="3" xfId="0" applyNumberFormat="1" applyFont="1" applyBorder="1" applyAlignment="1">
      <alignment horizontal="center"/>
    </xf>
    <xf numFmtId="0" fontId="1" fillId="0" borderId="3" xfId="0" applyFont="1" applyBorder="1"/>
    <xf numFmtId="3" fontId="6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3" xfId="1" applyNumberFormat="1" applyFont="1" applyFill="1" applyBorder="1" applyAlignment="1" applyProtection="1">
      <alignment horizontal="center"/>
    </xf>
    <xf numFmtId="3" fontId="1" fillId="0" borderId="3" xfId="2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3" fontId="3" fillId="0" borderId="3" xfId="2" applyNumberFormat="1" applyFont="1" applyBorder="1" applyAlignment="1">
      <alignment horizontal="center"/>
    </xf>
    <xf numFmtId="0" fontId="4" fillId="0" borderId="3" xfId="0" applyFont="1" applyFill="1" applyBorder="1"/>
    <xf numFmtId="3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3" fillId="0" borderId="0" xfId="0" applyFont="1" applyFill="1"/>
    <xf numFmtId="0" fontId="4" fillId="0" borderId="3" xfId="0" applyFont="1" applyFill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</cellXfs>
  <cellStyles count="4">
    <cellStyle name="Migliaia_2018 valsamoggia stato popolazione (1)" xfId="1"/>
    <cellStyle name="Normale" xfId="0" builtinId="0"/>
    <cellStyle name="Normale_flash dati distretto" xfId="2"/>
    <cellStyle name="Testo descrittivo" xfId="3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9"/>
  </sheetPr>
  <dimension ref="A1:Z995"/>
  <sheetViews>
    <sheetView tabSelected="1" workbookViewId="0">
      <selection activeCell="C32" sqref="C32"/>
    </sheetView>
  </sheetViews>
  <sheetFormatPr defaultColWidth="17.28515625" defaultRowHeight="15" customHeight="1"/>
  <cols>
    <col min="1" max="1" width="5.5703125" style="31" customWidth="1"/>
    <col min="2" max="2" width="27.5703125" style="31" customWidth="1"/>
    <col min="3" max="5" width="10.5703125" style="31" customWidth="1"/>
    <col min="6" max="6" width="5.5703125" style="31" customWidth="1"/>
    <col min="7" max="7" width="27.5703125" style="31" customWidth="1"/>
    <col min="8" max="10" width="10.5703125" style="31" customWidth="1"/>
    <col min="11" max="11" width="5.5703125" style="31" customWidth="1"/>
    <col min="12" max="12" width="27.5703125" style="31" customWidth="1"/>
    <col min="13" max="13" width="10.5703125" style="31" customWidth="1"/>
    <col min="14" max="14" width="10.42578125" style="31" customWidth="1"/>
    <col min="15" max="15" width="10.5703125" style="31" customWidth="1"/>
    <col min="16" max="25" width="9.140625" style="31" customWidth="1"/>
    <col min="26" max="26" width="8" style="31" customWidth="1"/>
    <col min="27" max="16384" width="17.28515625" style="31"/>
  </cols>
  <sheetData>
    <row r="1" spans="1:26" ht="22.5" customHeight="1">
      <c r="A1" s="1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"/>
      <c r="B2" s="57" t="s">
        <v>0</v>
      </c>
      <c r="C2" s="57"/>
      <c r="D2" s="57"/>
      <c r="E2" s="57"/>
      <c r="F2" s="1"/>
      <c r="G2" s="57" t="s">
        <v>1</v>
      </c>
      <c r="H2" s="57"/>
      <c r="I2" s="57"/>
      <c r="J2" s="57"/>
      <c r="K2" s="1"/>
      <c r="L2" s="57" t="s">
        <v>2</v>
      </c>
      <c r="M2" s="57"/>
      <c r="N2" s="57"/>
      <c r="O2" s="57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32" t="s">
        <v>3</v>
      </c>
      <c r="C3" s="33" t="s">
        <v>4</v>
      </c>
      <c r="D3" s="33" t="s">
        <v>5</v>
      </c>
      <c r="E3" s="34" t="s">
        <v>6</v>
      </c>
      <c r="F3" s="1"/>
      <c r="G3" s="35" t="s">
        <v>3</v>
      </c>
      <c r="H3" s="33" t="s">
        <v>4</v>
      </c>
      <c r="I3" s="33" t="s">
        <v>5</v>
      </c>
      <c r="J3" s="33" t="s">
        <v>6</v>
      </c>
      <c r="K3" s="1"/>
      <c r="L3" s="35" t="s">
        <v>3</v>
      </c>
      <c r="M3" s="33" t="s">
        <v>4</v>
      </c>
      <c r="N3" s="33" t="s">
        <v>5</v>
      </c>
      <c r="O3" s="33" t="s">
        <v>6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36" t="s">
        <v>7</v>
      </c>
      <c r="C4" s="37">
        <v>17282</v>
      </c>
      <c r="D4" s="37">
        <v>19302</v>
      </c>
      <c r="E4" s="37">
        <v>36584</v>
      </c>
      <c r="F4" s="1"/>
      <c r="G4" s="38" t="s">
        <v>7</v>
      </c>
      <c r="H4" s="39">
        <v>15263</v>
      </c>
      <c r="I4" s="39">
        <v>16828</v>
      </c>
      <c r="J4" s="39">
        <v>32091</v>
      </c>
      <c r="K4" s="1"/>
      <c r="L4" s="38" t="s">
        <v>7</v>
      </c>
      <c r="M4" s="37">
        <v>2019</v>
      </c>
      <c r="N4" s="37">
        <v>2474</v>
      </c>
      <c r="O4" s="37">
        <v>4493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"/>
      <c r="B5" s="36" t="s">
        <v>8</v>
      </c>
      <c r="C5" s="40">
        <v>5356</v>
      </c>
      <c r="D5" s="40">
        <v>5519</v>
      </c>
      <c r="E5" s="40">
        <v>10875</v>
      </c>
      <c r="F5" s="1"/>
      <c r="G5" s="38" t="s">
        <v>8</v>
      </c>
      <c r="H5" s="41">
        <v>5043</v>
      </c>
      <c r="I5" s="41">
        <v>5114</v>
      </c>
      <c r="J5" s="41">
        <v>10157</v>
      </c>
      <c r="K5" s="1"/>
      <c r="L5" s="38" t="s">
        <v>8</v>
      </c>
      <c r="M5" s="42">
        <v>313</v>
      </c>
      <c r="N5" s="42">
        <v>405</v>
      </c>
      <c r="O5" s="41">
        <v>718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"/>
      <c r="B6" s="36" t="s">
        <v>9</v>
      </c>
      <c r="C6" s="40">
        <v>7242</v>
      </c>
      <c r="D6" s="40">
        <v>7667</v>
      </c>
      <c r="E6" s="40">
        <v>14909</v>
      </c>
      <c r="F6" s="1"/>
      <c r="G6" s="38" t="s">
        <v>9</v>
      </c>
      <c r="H6" s="43">
        <v>6647</v>
      </c>
      <c r="I6" s="43">
        <v>7041</v>
      </c>
      <c r="J6" s="43">
        <v>13688</v>
      </c>
      <c r="K6" s="1"/>
      <c r="L6" s="38" t="s">
        <v>9</v>
      </c>
      <c r="M6" s="43">
        <v>595</v>
      </c>
      <c r="N6" s="43">
        <v>626</v>
      </c>
      <c r="O6" s="43">
        <v>1221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36" t="s">
        <v>10</v>
      </c>
      <c r="C7" s="40">
        <v>15506</v>
      </c>
      <c r="D7" s="40">
        <v>15703</v>
      </c>
      <c r="E7" s="44">
        <f>SUM(C7:D7)</f>
        <v>31209</v>
      </c>
      <c r="F7" s="1"/>
      <c r="G7" s="38" t="s">
        <v>10</v>
      </c>
      <c r="H7" s="43">
        <v>13775</v>
      </c>
      <c r="I7" s="43">
        <v>13773</v>
      </c>
      <c r="J7" s="45">
        <f>SUM(H7:I7)</f>
        <v>27548</v>
      </c>
      <c r="K7" s="1"/>
      <c r="L7" s="38" t="s">
        <v>10</v>
      </c>
      <c r="M7" s="43">
        <v>1731</v>
      </c>
      <c r="N7" s="43">
        <v>1930</v>
      </c>
      <c r="O7" s="45">
        <f>SUM(M7:N7)</f>
        <v>3661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36" t="s">
        <v>11</v>
      </c>
      <c r="C8" s="46">
        <v>9256</v>
      </c>
      <c r="D8" s="46">
        <v>9759</v>
      </c>
      <c r="E8" s="46">
        <v>19015</v>
      </c>
      <c r="F8" s="1"/>
      <c r="G8" s="38" t="s">
        <v>11</v>
      </c>
      <c r="H8" s="47">
        <v>8645</v>
      </c>
      <c r="I8" s="47">
        <v>8949</v>
      </c>
      <c r="J8" s="47">
        <v>17594</v>
      </c>
      <c r="K8" s="1"/>
      <c r="L8" s="38" t="s">
        <v>11</v>
      </c>
      <c r="M8" s="47">
        <v>611</v>
      </c>
      <c r="N8" s="47">
        <v>810</v>
      </c>
      <c r="O8" s="47">
        <v>1421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48" t="s">
        <v>6</v>
      </c>
      <c r="C9" s="49">
        <f>SUM(C4:C8)</f>
        <v>54642</v>
      </c>
      <c r="D9" s="49">
        <f>SUM(D4:D8)</f>
        <v>57950</v>
      </c>
      <c r="E9" s="49">
        <f>SUM(E4:E8)</f>
        <v>112592</v>
      </c>
      <c r="F9" s="1"/>
      <c r="G9" s="35" t="s">
        <v>6</v>
      </c>
      <c r="H9" s="50">
        <f>SUM(H4:H8)</f>
        <v>49373</v>
      </c>
      <c r="I9" s="50">
        <f>SUM(I4:I8)</f>
        <v>51705</v>
      </c>
      <c r="J9" s="50">
        <f>SUM(J4:J8)</f>
        <v>101078</v>
      </c>
      <c r="K9" s="1"/>
      <c r="L9" s="35" t="s">
        <v>6</v>
      </c>
      <c r="M9" s="50">
        <f>SUM(M4:M8)</f>
        <v>5269</v>
      </c>
      <c r="N9" s="50">
        <f>SUM(N4:N8)</f>
        <v>6245</v>
      </c>
      <c r="O9" s="50">
        <f>SUM(O4:O8)</f>
        <v>11514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51"/>
      <c r="C10" s="51"/>
      <c r="D10" s="51"/>
      <c r="E10" s="5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>
      <c r="A11" s="1"/>
      <c r="B11" s="57" t="s">
        <v>12</v>
      </c>
      <c r="C11" s="57"/>
      <c r="D11" s="57"/>
      <c r="E11" s="5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48" t="s">
        <v>3</v>
      </c>
      <c r="C12" s="52" t="s">
        <v>4</v>
      </c>
      <c r="D12" s="52" t="s">
        <v>5</v>
      </c>
      <c r="E12" s="52" t="s">
        <v>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36" t="s">
        <v>7</v>
      </c>
      <c r="C13" s="53">
        <v>0.1168267561624812</v>
      </c>
      <c r="D13" s="53">
        <v>0.12817324629572066</v>
      </c>
      <c r="E13" s="53">
        <v>0.12281325169472994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36" t="s">
        <v>8</v>
      </c>
      <c r="C14" s="54">
        <v>5.8439133681852128E-2</v>
      </c>
      <c r="D14" s="54">
        <v>7.3382859213625654E-2</v>
      </c>
      <c r="E14" s="54">
        <v>6.6022988505747129E-2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36" t="s">
        <v>9</v>
      </c>
      <c r="C15" s="55">
        <v>8.2159624413145504E-2</v>
      </c>
      <c r="D15" s="55">
        <v>8.1648623972870704E-2</v>
      </c>
      <c r="E15" s="55">
        <v>8.1896840834395301E-2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36" t="s">
        <v>10</v>
      </c>
      <c r="C16" s="54">
        <v>0.1116</v>
      </c>
      <c r="D16" s="55">
        <v>0.1229</v>
      </c>
      <c r="E16" s="56">
        <v>0.1173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36" t="s">
        <v>11</v>
      </c>
      <c r="C17" s="54">
        <v>6.6011235955056174E-2</v>
      </c>
      <c r="D17" s="54">
        <v>8.3000307408545956E-2</v>
      </c>
      <c r="E17" s="54">
        <v>7.4730475940047336E-2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48" t="s">
        <v>6</v>
      </c>
      <c r="C18" s="55">
        <f>M9/C9</f>
        <v>9.642765638153801E-2</v>
      </c>
      <c r="D18" s="55">
        <f>N9/D9</f>
        <v>0.10776531492666092</v>
      </c>
      <c r="E18" s="55">
        <f>O9/E9</f>
        <v>0.10226303822651699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21" spans="1:26" ht="12.75" customHeight="1"/>
    <row r="22" spans="1:26" ht="12.75" customHeight="1"/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sheetProtection selectLockedCells="1" selectUnlockedCells="1"/>
  <mergeCells count="5">
    <mergeCell ref="B11:E11"/>
    <mergeCell ref="B1:O1"/>
    <mergeCell ref="B2:E2"/>
    <mergeCell ref="G2:J2"/>
    <mergeCell ref="L2:O2"/>
  </mergeCells>
  <phoneticPr fontId="9" type="noConversion"/>
  <pageMargins left="0" right="0" top="0.19652777777777777" bottom="0.19652777777777777" header="0.51180555555555551" footer="0.51180555555555551"/>
  <pageSetup paperSize="9" scale="75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FF"/>
  </sheetPr>
  <dimension ref="A1:AB54"/>
  <sheetViews>
    <sheetView topLeftCell="C26" zoomScaleNormal="100" workbookViewId="0">
      <selection activeCell="C55" sqref="C55"/>
    </sheetView>
  </sheetViews>
  <sheetFormatPr defaultColWidth="17" defaultRowHeight="12.75"/>
  <cols>
    <col min="1" max="1" width="5.5703125" style="3" customWidth="1"/>
    <col min="2" max="2" width="12.5703125" style="3" customWidth="1"/>
    <col min="3" max="6" width="9.5703125" style="3" customWidth="1"/>
    <col min="7" max="7" width="5.5703125" style="3" customWidth="1"/>
    <col min="8" max="8" width="12.5703125" style="3" customWidth="1"/>
    <col min="9" max="12" width="9.5703125" style="3" customWidth="1"/>
    <col min="13" max="13" width="5.5703125" style="3" customWidth="1"/>
    <col min="14" max="14" width="12.5703125" style="3" customWidth="1"/>
    <col min="15" max="17" width="9.5703125" style="3" customWidth="1"/>
    <col min="18" max="18" width="10.28515625" style="3" customWidth="1"/>
    <col min="19" max="28" width="9" style="3" customWidth="1"/>
    <col min="29" max="16384" width="17" style="3"/>
  </cols>
  <sheetData>
    <row r="1" spans="1:28" ht="22.5" customHeight="1">
      <c r="A1" s="4"/>
      <c r="B1" s="5"/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42" hidden="1" customHeight="1">
      <c r="A2" s="4"/>
      <c r="B2" s="59" t="s">
        <v>13</v>
      </c>
      <c r="C2" s="59"/>
      <c r="D2" s="59"/>
      <c r="E2" s="59"/>
      <c r="F2" s="59"/>
      <c r="G2" s="6"/>
      <c r="H2" s="59" t="s">
        <v>14</v>
      </c>
      <c r="I2" s="59"/>
      <c r="J2" s="59"/>
      <c r="K2" s="59"/>
      <c r="L2" s="59"/>
      <c r="M2" s="6"/>
      <c r="N2" s="59" t="s">
        <v>15</v>
      </c>
      <c r="O2" s="59"/>
      <c r="P2" s="59"/>
      <c r="Q2" s="59"/>
      <c r="R2" s="59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 hidden="1" customHeight="1">
      <c r="A3" s="4"/>
      <c r="B3" s="7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4"/>
      <c r="H3" s="7" t="s">
        <v>16</v>
      </c>
      <c r="I3" s="8" t="s">
        <v>17</v>
      </c>
      <c r="J3" s="8" t="s">
        <v>18</v>
      </c>
      <c r="K3" s="8" t="s">
        <v>19</v>
      </c>
      <c r="L3" s="8" t="s">
        <v>20</v>
      </c>
      <c r="M3" s="4"/>
      <c r="N3" s="7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.75" hidden="1" customHeight="1">
      <c r="A4" s="4"/>
      <c r="B4" s="7" t="s">
        <v>21</v>
      </c>
      <c r="C4" s="9">
        <v>856</v>
      </c>
      <c r="D4" s="9">
        <v>803</v>
      </c>
      <c r="E4" s="9">
        <v>1659</v>
      </c>
      <c r="F4" s="10">
        <v>4.56873760740251E-2</v>
      </c>
      <c r="G4" s="4"/>
      <c r="H4" s="11" t="s">
        <v>21</v>
      </c>
      <c r="I4" s="9">
        <v>664</v>
      </c>
      <c r="J4" s="9">
        <v>620</v>
      </c>
      <c r="K4" s="9">
        <v>1284</v>
      </c>
      <c r="L4" s="10">
        <v>3.9862158889820198E-2</v>
      </c>
      <c r="M4" s="4"/>
      <c r="N4" s="11" t="s">
        <v>21</v>
      </c>
      <c r="O4" s="9">
        <v>192</v>
      </c>
      <c r="P4" s="9">
        <v>183</v>
      </c>
      <c r="Q4" s="9">
        <v>375</v>
      </c>
      <c r="R4" s="10">
        <v>9.1441111923921001E-2</v>
      </c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5.75" hidden="1" customHeight="1">
      <c r="A5" s="4"/>
      <c r="B5" s="12" t="s">
        <v>22</v>
      </c>
      <c r="C5" s="9">
        <v>851</v>
      </c>
      <c r="D5" s="9">
        <v>840</v>
      </c>
      <c r="E5" s="9">
        <v>1691</v>
      </c>
      <c r="F5" s="10">
        <v>4.65686274509804E-2</v>
      </c>
      <c r="G5" s="4"/>
      <c r="H5" s="11" t="s">
        <v>22</v>
      </c>
      <c r="I5" s="9">
        <v>714</v>
      </c>
      <c r="J5" s="9">
        <v>724</v>
      </c>
      <c r="K5" s="9">
        <v>1438</v>
      </c>
      <c r="L5" s="10">
        <v>4.4643134332991802E-2</v>
      </c>
      <c r="M5" s="4"/>
      <c r="N5" s="11" t="s">
        <v>22</v>
      </c>
      <c r="O5" s="9">
        <v>137</v>
      </c>
      <c r="P5" s="9">
        <v>116</v>
      </c>
      <c r="Q5" s="9">
        <v>253</v>
      </c>
      <c r="R5" s="10">
        <v>6.1692270178005403E-2</v>
      </c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.75" hidden="1" customHeight="1">
      <c r="A6" s="4"/>
      <c r="B6" s="12" t="s">
        <v>23</v>
      </c>
      <c r="C6" s="9">
        <v>735</v>
      </c>
      <c r="D6" s="9">
        <v>742</v>
      </c>
      <c r="E6" s="9">
        <v>1477</v>
      </c>
      <c r="F6" s="10">
        <v>4.0675258867591997E-2</v>
      </c>
      <c r="G6" s="4"/>
      <c r="H6" s="11" t="s">
        <v>23</v>
      </c>
      <c r="I6" s="9">
        <v>650</v>
      </c>
      <c r="J6" s="9">
        <v>642</v>
      </c>
      <c r="K6" s="9">
        <v>1292</v>
      </c>
      <c r="L6" s="10">
        <v>4.0110521250504502E-2</v>
      </c>
      <c r="M6" s="4"/>
      <c r="N6" s="11" t="s">
        <v>23</v>
      </c>
      <c r="O6" s="9">
        <v>85</v>
      </c>
      <c r="P6" s="9">
        <v>100</v>
      </c>
      <c r="Q6" s="9">
        <v>185</v>
      </c>
      <c r="R6" s="10">
        <v>4.5110948549134403E-2</v>
      </c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5.75" hidden="1" customHeight="1">
      <c r="A7" s="4"/>
      <c r="B7" s="12" t="s">
        <v>24</v>
      </c>
      <c r="C7" s="9">
        <v>745</v>
      </c>
      <c r="D7" s="9">
        <v>673</v>
      </c>
      <c r="E7" s="9">
        <v>1418</v>
      </c>
      <c r="F7" s="10">
        <v>3.9050451641330697E-2</v>
      </c>
      <c r="G7" s="4"/>
      <c r="H7" s="11" t="s">
        <v>24</v>
      </c>
      <c r="I7" s="9">
        <v>626</v>
      </c>
      <c r="J7" s="9">
        <v>574</v>
      </c>
      <c r="K7" s="9">
        <v>1200</v>
      </c>
      <c r="L7" s="10">
        <v>3.7254354102635702E-2</v>
      </c>
      <c r="M7" s="4"/>
      <c r="N7" s="11" t="s">
        <v>24</v>
      </c>
      <c r="O7" s="9">
        <v>119</v>
      </c>
      <c r="P7" s="9">
        <v>99</v>
      </c>
      <c r="Q7" s="9">
        <v>218</v>
      </c>
      <c r="R7" s="10">
        <v>5.3157766398439402E-2</v>
      </c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.75" hidden="1" customHeight="1">
      <c r="A8" s="4"/>
      <c r="B8" s="12" t="s">
        <v>25</v>
      </c>
      <c r="C8" s="9">
        <v>696</v>
      </c>
      <c r="D8" s="9">
        <v>722</v>
      </c>
      <c r="E8" s="9">
        <v>1418</v>
      </c>
      <c r="F8" s="10">
        <v>3.9050451641330697E-2</v>
      </c>
      <c r="G8" s="4"/>
      <c r="H8" s="11" t="s">
        <v>25</v>
      </c>
      <c r="I8" s="9">
        <v>580</v>
      </c>
      <c r="J8" s="9">
        <v>564</v>
      </c>
      <c r="K8" s="9">
        <v>1144</v>
      </c>
      <c r="L8" s="10">
        <v>3.5515817577846102E-2</v>
      </c>
      <c r="M8" s="4"/>
      <c r="N8" s="11" t="s">
        <v>25</v>
      </c>
      <c r="O8" s="9">
        <v>116</v>
      </c>
      <c r="P8" s="9">
        <v>158</v>
      </c>
      <c r="Q8" s="9">
        <v>274</v>
      </c>
      <c r="R8" s="10">
        <v>6.6812972445744898E-2</v>
      </c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.75" hidden="1" customHeight="1">
      <c r="A9" s="4"/>
      <c r="B9" s="12" t="s">
        <v>26</v>
      </c>
      <c r="C9" s="9">
        <v>727</v>
      </c>
      <c r="D9" s="9">
        <v>772</v>
      </c>
      <c r="E9" s="9">
        <v>1499</v>
      </c>
      <c r="F9" s="10">
        <v>4.1281119189248698E-2</v>
      </c>
      <c r="G9" s="4"/>
      <c r="H9" s="11" t="s">
        <v>26</v>
      </c>
      <c r="I9" s="9">
        <v>552</v>
      </c>
      <c r="J9" s="9">
        <v>539</v>
      </c>
      <c r="K9" s="9">
        <v>1091</v>
      </c>
      <c r="L9" s="10">
        <v>3.3870416938312997E-2</v>
      </c>
      <c r="M9" s="4"/>
      <c r="N9" s="11" t="s">
        <v>26</v>
      </c>
      <c r="O9" s="9">
        <v>175</v>
      </c>
      <c r="P9" s="9">
        <v>233</v>
      </c>
      <c r="Q9" s="9">
        <v>408</v>
      </c>
      <c r="R9" s="10">
        <v>9.9487929773226E-2</v>
      </c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.75" hidden="1" customHeight="1">
      <c r="A10" s="4"/>
      <c r="B10" s="12" t="s">
        <v>27</v>
      </c>
      <c r="C10" s="9">
        <v>964</v>
      </c>
      <c r="D10" s="9">
        <v>992</v>
      </c>
      <c r="E10" s="9">
        <v>1956</v>
      </c>
      <c r="F10" s="10">
        <v>5.3866490416391299E-2</v>
      </c>
      <c r="G10" s="4"/>
      <c r="H10" s="11" t="s">
        <v>27</v>
      </c>
      <c r="I10" s="9">
        <v>721</v>
      </c>
      <c r="J10" s="9">
        <v>680</v>
      </c>
      <c r="K10" s="9">
        <v>1401</v>
      </c>
      <c r="L10" s="10">
        <v>4.34944584148272E-2</v>
      </c>
      <c r="M10" s="4"/>
      <c r="N10" s="11" t="s">
        <v>27</v>
      </c>
      <c r="O10" s="9">
        <v>243</v>
      </c>
      <c r="P10" s="9">
        <v>312</v>
      </c>
      <c r="Q10" s="9">
        <v>555</v>
      </c>
      <c r="R10" s="10">
        <v>0.135332845647403</v>
      </c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.75" hidden="1" customHeight="1">
      <c r="A11" s="4"/>
      <c r="B11" s="12" t="s">
        <v>28</v>
      </c>
      <c r="C11" s="9">
        <v>1210</v>
      </c>
      <c r="D11" s="9">
        <v>1371</v>
      </c>
      <c r="E11" s="9">
        <v>2581</v>
      </c>
      <c r="F11" s="10">
        <v>7.1078431372549003E-2</v>
      </c>
      <c r="G11" s="4"/>
      <c r="H11" s="11" t="s">
        <v>28</v>
      </c>
      <c r="I11" s="9">
        <v>990</v>
      </c>
      <c r="J11" s="9">
        <v>1106</v>
      </c>
      <c r="K11" s="9">
        <v>2096</v>
      </c>
      <c r="L11" s="10">
        <v>6.5070938499270398E-2</v>
      </c>
      <c r="M11" s="4"/>
      <c r="N11" s="11" t="s">
        <v>28</v>
      </c>
      <c r="O11" s="9">
        <v>220</v>
      </c>
      <c r="P11" s="9">
        <v>265</v>
      </c>
      <c r="Q11" s="9">
        <v>485</v>
      </c>
      <c r="R11" s="10">
        <v>0.118263838088271</v>
      </c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.75" hidden="1" customHeight="1">
      <c r="A12" s="4"/>
      <c r="B12" s="12" t="s">
        <v>29</v>
      </c>
      <c r="C12" s="9">
        <v>1561</v>
      </c>
      <c r="D12" s="9">
        <v>1647</v>
      </c>
      <c r="E12" s="9">
        <v>3208</v>
      </c>
      <c r="F12" s="10">
        <v>8.8345450539766501E-2</v>
      </c>
      <c r="G12" s="4"/>
      <c r="H12" s="11" t="s">
        <v>29</v>
      </c>
      <c r="I12" s="9">
        <v>1367</v>
      </c>
      <c r="J12" s="9">
        <v>1408</v>
      </c>
      <c r="K12" s="9">
        <v>2775</v>
      </c>
      <c r="L12" s="10">
        <v>8.6150693862345196E-2</v>
      </c>
      <c r="M12" s="4"/>
      <c r="N12" s="11" t="s">
        <v>29</v>
      </c>
      <c r="O12" s="9">
        <v>194</v>
      </c>
      <c r="P12" s="9">
        <v>239</v>
      </c>
      <c r="Q12" s="9">
        <v>433</v>
      </c>
      <c r="R12" s="10">
        <v>0.10558400390148701</v>
      </c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.75" hidden="1" customHeight="1">
      <c r="A13" s="4"/>
      <c r="B13" s="12" t="s">
        <v>30</v>
      </c>
      <c r="C13" s="9">
        <v>1541</v>
      </c>
      <c r="D13" s="9">
        <v>1567</v>
      </c>
      <c r="E13" s="9">
        <v>3108</v>
      </c>
      <c r="F13" s="10">
        <v>8.5591539986781207E-2</v>
      </c>
      <c r="G13" s="4"/>
      <c r="H13" s="11" t="s">
        <v>30</v>
      </c>
      <c r="I13" s="9">
        <v>1418</v>
      </c>
      <c r="J13" s="9">
        <v>1397</v>
      </c>
      <c r="K13" s="9">
        <v>2815</v>
      </c>
      <c r="L13" s="10">
        <v>8.7392505665766396E-2</v>
      </c>
      <c r="M13" s="4"/>
      <c r="N13" s="11" t="s">
        <v>30</v>
      </c>
      <c r="O13" s="9">
        <v>123</v>
      </c>
      <c r="P13" s="9">
        <v>170</v>
      </c>
      <c r="Q13" s="9">
        <v>293</v>
      </c>
      <c r="R13" s="10">
        <v>7.1445988783223599E-2</v>
      </c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.75" hidden="1" customHeight="1">
      <c r="A14" s="4"/>
      <c r="B14" s="12" t="s">
        <v>31</v>
      </c>
      <c r="C14" s="9">
        <v>1269</v>
      </c>
      <c r="D14" s="9">
        <v>1340</v>
      </c>
      <c r="E14" s="9">
        <v>2609</v>
      </c>
      <c r="F14" s="10">
        <v>7.1849526327384894E-2</v>
      </c>
      <c r="G14" s="4"/>
      <c r="H14" s="11" t="s">
        <v>31</v>
      </c>
      <c r="I14" s="9">
        <v>1189</v>
      </c>
      <c r="J14" s="9">
        <v>1191</v>
      </c>
      <c r="K14" s="9">
        <v>2380</v>
      </c>
      <c r="L14" s="10">
        <v>7.3887802303560901E-2</v>
      </c>
      <c r="M14" s="4"/>
      <c r="N14" s="11" t="s">
        <v>31</v>
      </c>
      <c r="O14" s="9">
        <v>80</v>
      </c>
      <c r="P14" s="9">
        <v>149</v>
      </c>
      <c r="Q14" s="9">
        <v>229</v>
      </c>
      <c r="R14" s="10">
        <v>5.5840039014874401E-2</v>
      </c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.75" hidden="1" customHeight="1">
      <c r="A15" s="4"/>
      <c r="B15" s="12" t="s">
        <v>32</v>
      </c>
      <c r="C15" s="9">
        <v>1023</v>
      </c>
      <c r="D15" s="9">
        <v>1190</v>
      </c>
      <c r="E15" s="9">
        <v>2213</v>
      </c>
      <c r="F15" s="10">
        <v>6.0944040537563297E-2</v>
      </c>
      <c r="G15" s="4"/>
      <c r="H15" s="11" t="s">
        <v>32</v>
      </c>
      <c r="I15" s="9">
        <v>974</v>
      </c>
      <c r="J15" s="9">
        <v>1043</v>
      </c>
      <c r="K15" s="9">
        <v>2017</v>
      </c>
      <c r="L15" s="10">
        <v>6.26183601875136E-2</v>
      </c>
      <c r="M15" s="4"/>
      <c r="N15" s="11" t="s">
        <v>32</v>
      </c>
      <c r="O15" s="9">
        <v>49</v>
      </c>
      <c r="P15" s="9">
        <v>147</v>
      </c>
      <c r="Q15" s="9">
        <v>196</v>
      </c>
      <c r="R15" s="10">
        <v>4.7793221165569402E-2</v>
      </c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.75" hidden="1" customHeight="1">
      <c r="A16" s="4"/>
      <c r="B16" s="12" t="s">
        <v>33</v>
      </c>
      <c r="C16" s="9">
        <v>899</v>
      </c>
      <c r="D16" s="9">
        <v>1042</v>
      </c>
      <c r="E16" s="9">
        <v>1941</v>
      </c>
      <c r="F16" s="10">
        <v>5.3453403833443498E-2</v>
      </c>
      <c r="G16" s="4"/>
      <c r="H16" s="11" t="s">
        <v>33</v>
      </c>
      <c r="I16" s="9">
        <v>870</v>
      </c>
      <c r="J16" s="9">
        <v>970</v>
      </c>
      <c r="K16" s="9">
        <v>1840</v>
      </c>
      <c r="L16" s="10">
        <v>5.7123342957374798E-2</v>
      </c>
      <c r="M16" s="4"/>
      <c r="N16" s="11" t="s">
        <v>33</v>
      </c>
      <c r="O16" s="9">
        <v>29</v>
      </c>
      <c r="P16" s="9">
        <v>72</v>
      </c>
      <c r="Q16" s="9">
        <v>101</v>
      </c>
      <c r="R16" s="10">
        <v>2.46281394781761E-2</v>
      </c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.75" hidden="1" customHeight="1">
      <c r="A17" s="4"/>
      <c r="B17" s="12" t="s">
        <v>34</v>
      </c>
      <c r="C17" s="9">
        <v>934</v>
      </c>
      <c r="D17" s="9">
        <v>1153</v>
      </c>
      <c r="E17" s="9">
        <v>2087</v>
      </c>
      <c r="F17" s="10">
        <v>5.74741132408019E-2</v>
      </c>
      <c r="G17" s="4"/>
      <c r="H17" s="11" t="s">
        <v>34</v>
      </c>
      <c r="I17" s="9">
        <v>921</v>
      </c>
      <c r="J17" s="9">
        <v>1127</v>
      </c>
      <c r="K17" s="9">
        <v>2048</v>
      </c>
      <c r="L17" s="10">
        <v>6.3580764335165005E-2</v>
      </c>
      <c r="M17" s="4"/>
      <c r="N17" s="11" t="s">
        <v>34</v>
      </c>
      <c r="O17" s="9">
        <v>13</v>
      </c>
      <c r="P17" s="9">
        <v>26</v>
      </c>
      <c r="Q17" s="9">
        <v>39</v>
      </c>
      <c r="R17" s="10">
        <v>9.5098756400877806E-3</v>
      </c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.75" hidden="1" customHeight="1">
      <c r="A18" s="4"/>
      <c r="B18" s="12" t="s">
        <v>35</v>
      </c>
      <c r="C18" s="9">
        <v>998</v>
      </c>
      <c r="D18" s="9">
        <v>1245</v>
      </c>
      <c r="E18" s="9">
        <v>2243</v>
      </c>
      <c r="F18" s="10">
        <v>6.17702137034589E-2</v>
      </c>
      <c r="G18" s="4"/>
      <c r="H18" s="11" t="s">
        <v>35</v>
      </c>
      <c r="I18" s="9">
        <v>990</v>
      </c>
      <c r="J18" s="9">
        <v>1228</v>
      </c>
      <c r="K18" s="9">
        <v>2218</v>
      </c>
      <c r="L18" s="10">
        <v>6.8858464499705105E-2</v>
      </c>
      <c r="M18" s="4"/>
      <c r="N18" s="11" t="s">
        <v>35</v>
      </c>
      <c r="O18" s="9">
        <v>8</v>
      </c>
      <c r="P18" s="9">
        <v>17</v>
      </c>
      <c r="Q18" s="9">
        <v>25</v>
      </c>
      <c r="R18" s="10">
        <v>6.0960741282613997E-3</v>
      </c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.75" hidden="1" customHeight="1">
      <c r="A19" s="4"/>
      <c r="B19" s="12" t="s">
        <v>36</v>
      </c>
      <c r="C19" s="9">
        <v>922</v>
      </c>
      <c r="D19" s="9">
        <v>1240</v>
      </c>
      <c r="E19" s="9">
        <v>2162</v>
      </c>
      <c r="F19" s="10">
        <v>5.9539546155540898E-2</v>
      </c>
      <c r="G19" s="4"/>
      <c r="H19" s="11" t="s">
        <v>36</v>
      </c>
      <c r="I19" s="9">
        <v>915</v>
      </c>
      <c r="J19" s="9">
        <v>1228</v>
      </c>
      <c r="K19" s="9">
        <v>2143</v>
      </c>
      <c r="L19" s="10">
        <v>6.6530067368290299E-2</v>
      </c>
      <c r="M19" s="4"/>
      <c r="N19" s="11" t="s">
        <v>36</v>
      </c>
      <c r="O19" s="9">
        <v>7</v>
      </c>
      <c r="P19" s="9">
        <v>12</v>
      </c>
      <c r="Q19" s="9">
        <v>19</v>
      </c>
      <c r="R19" s="10">
        <v>4.6330163374786598E-3</v>
      </c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.75" hidden="1" customHeight="1">
      <c r="A20" s="4"/>
      <c r="B20" s="12" t="s">
        <v>37</v>
      </c>
      <c r="C20" s="9">
        <v>661</v>
      </c>
      <c r="D20" s="9">
        <v>921</v>
      </c>
      <c r="E20" s="9">
        <v>1582</v>
      </c>
      <c r="F20" s="10">
        <v>4.3566864948226501E-2</v>
      </c>
      <c r="G20" s="4"/>
      <c r="H20" s="11" t="s">
        <v>37</v>
      </c>
      <c r="I20" s="9">
        <v>659</v>
      </c>
      <c r="J20" s="9">
        <v>912</v>
      </c>
      <c r="K20" s="9">
        <v>1571</v>
      </c>
      <c r="L20" s="10">
        <v>4.87721585793673E-2</v>
      </c>
      <c r="M20" s="4"/>
      <c r="N20" s="11" t="s">
        <v>37</v>
      </c>
      <c r="O20" s="9">
        <v>2</v>
      </c>
      <c r="P20" s="9">
        <v>9</v>
      </c>
      <c r="Q20" s="9">
        <v>11</v>
      </c>
      <c r="R20" s="10">
        <v>2.6822726164350201E-3</v>
      </c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.75" hidden="1" customHeight="1">
      <c r="A21" s="4"/>
      <c r="B21" s="12" t="s">
        <v>38</v>
      </c>
      <c r="C21" s="9">
        <v>338</v>
      </c>
      <c r="D21" s="9">
        <v>611</v>
      </c>
      <c r="E21" s="9">
        <v>949</v>
      </c>
      <c r="F21" s="10">
        <v>2.61346111478299E-2</v>
      </c>
      <c r="G21" s="4"/>
      <c r="H21" s="11" t="s">
        <v>38</v>
      </c>
      <c r="I21" s="9">
        <v>338</v>
      </c>
      <c r="J21" s="9">
        <v>611</v>
      </c>
      <c r="K21" s="9">
        <v>949</v>
      </c>
      <c r="L21" s="10">
        <v>2.9461985036167801E-2</v>
      </c>
      <c r="M21" s="4"/>
      <c r="N21" s="11" t="s">
        <v>38</v>
      </c>
      <c r="O21" s="9">
        <v>0</v>
      </c>
      <c r="P21" s="9">
        <v>0</v>
      </c>
      <c r="Q21" s="9">
        <v>0</v>
      </c>
      <c r="R21" s="10">
        <v>0</v>
      </c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.75" hidden="1" customHeight="1">
      <c r="A22" s="4"/>
      <c r="B22" s="12" t="s">
        <v>39</v>
      </c>
      <c r="C22" s="9">
        <v>124</v>
      </c>
      <c r="D22" s="9">
        <v>292</v>
      </c>
      <c r="E22" s="9">
        <v>416</v>
      </c>
      <c r="F22" s="10">
        <v>1.14562679004186E-2</v>
      </c>
      <c r="G22" s="4"/>
      <c r="H22" s="11" t="s">
        <v>39</v>
      </c>
      <c r="I22" s="9">
        <v>124</v>
      </c>
      <c r="J22" s="9">
        <v>290</v>
      </c>
      <c r="K22" s="9">
        <v>414</v>
      </c>
      <c r="L22" s="10">
        <v>1.2852752165409299E-2</v>
      </c>
      <c r="M22" s="4"/>
      <c r="N22" s="11" t="s">
        <v>39</v>
      </c>
      <c r="O22" s="9">
        <v>0</v>
      </c>
      <c r="P22" s="9">
        <v>2</v>
      </c>
      <c r="Q22" s="9">
        <v>2</v>
      </c>
      <c r="R22" s="10">
        <v>4.8768593026091199E-4</v>
      </c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.75" hidden="1" customHeight="1">
      <c r="A23" s="4"/>
      <c r="B23" s="12" t="s">
        <v>40</v>
      </c>
      <c r="C23" s="2">
        <v>20</v>
      </c>
      <c r="D23" s="2">
        <v>75</v>
      </c>
      <c r="E23" s="9">
        <v>95</v>
      </c>
      <c r="F23" s="10">
        <v>2.6162150253359801E-3</v>
      </c>
      <c r="G23" s="4"/>
      <c r="H23" s="12" t="s">
        <v>40</v>
      </c>
      <c r="I23" s="9">
        <v>20</v>
      </c>
      <c r="J23" s="9">
        <v>75</v>
      </c>
      <c r="K23" s="9">
        <v>95</v>
      </c>
      <c r="L23" s="10">
        <v>2.9493030331253301E-3</v>
      </c>
      <c r="M23" s="4"/>
      <c r="N23" s="12" t="s">
        <v>40</v>
      </c>
      <c r="O23" s="2">
        <v>0</v>
      </c>
      <c r="P23" s="2">
        <v>0</v>
      </c>
      <c r="Q23" s="9">
        <v>0</v>
      </c>
      <c r="R23" s="10">
        <v>0</v>
      </c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5.75" hidden="1" customHeight="1">
      <c r="A24" s="4"/>
      <c r="B24" s="13" t="s">
        <v>19</v>
      </c>
      <c r="C24" s="14">
        <v>17074</v>
      </c>
      <c r="D24" s="14">
        <v>19238</v>
      </c>
      <c r="E24" s="14">
        <v>36312</v>
      </c>
      <c r="F24" s="15">
        <v>1</v>
      </c>
      <c r="G24" s="4"/>
      <c r="H24" s="11" t="s">
        <v>41</v>
      </c>
      <c r="I24" s="14">
        <v>15282</v>
      </c>
      <c r="J24" s="14">
        <v>16929</v>
      </c>
      <c r="K24" s="14">
        <v>32211</v>
      </c>
      <c r="L24" s="15">
        <v>1</v>
      </c>
      <c r="M24" s="4"/>
      <c r="N24" s="11" t="s">
        <v>41</v>
      </c>
      <c r="O24" s="14">
        <v>1792</v>
      </c>
      <c r="P24" s="14">
        <v>2309</v>
      </c>
      <c r="Q24" s="14">
        <v>4101</v>
      </c>
      <c r="R24" s="15">
        <v>1</v>
      </c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5.75" hidden="1" customHeight="1">
      <c r="A25" s="4"/>
      <c r="B25" s="5"/>
      <c r="C25" s="4"/>
      <c r="D25" s="4"/>
      <c r="E25" s="4"/>
      <c r="F25" s="4"/>
      <c r="G25" s="4"/>
      <c r="H25" s="5"/>
      <c r="I25" s="4"/>
      <c r="J25" s="4"/>
      <c r="K25" s="4"/>
      <c r="L25" s="4"/>
      <c r="M25" s="4"/>
      <c r="N25" s="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42" customHeight="1">
      <c r="A26" s="4"/>
      <c r="B26" s="59" t="s">
        <v>42</v>
      </c>
      <c r="C26" s="59"/>
      <c r="D26" s="59"/>
      <c r="E26" s="59"/>
      <c r="F26" s="59"/>
      <c r="G26" s="6"/>
      <c r="H26" s="59" t="s">
        <v>43</v>
      </c>
      <c r="I26" s="59"/>
      <c r="J26" s="59"/>
      <c r="K26" s="59"/>
      <c r="L26" s="59"/>
      <c r="M26" s="6"/>
      <c r="N26" s="59" t="s">
        <v>44</v>
      </c>
      <c r="O26" s="59"/>
      <c r="P26" s="59"/>
      <c r="Q26" s="59"/>
      <c r="R26" s="59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.75" customHeight="1">
      <c r="A27" s="4"/>
      <c r="B27" s="7" t="s">
        <v>16</v>
      </c>
      <c r="C27" s="8" t="s">
        <v>17</v>
      </c>
      <c r="D27" s="8" t="s">
        <v>18</v>
      </c>
      <c r="E27" s="8" t="s">
        <v>19</v>
      </c>
      <c r="F27" s="8" t="s">
        <v>20</v>
      </c>
      <c r="G27" s="4"/>
      <c r="H27" s="7" t="s">
        <v>16</v>
      </c>
      <c r="I27" s="8" t="s">
        <v>17</v>
      </c>
      <c r="J27" s="8" t="s">
        <v>18</v>
      </c>
      <c r="K27" s="8" t="s">
        <v>19</v>
      </c>
      <c r="L27" s="8" t="s">
        <v>20</v>
      </c>
      <c r="M27" s="4"/>
      <c r="N27" s="7" t="s">
        <v>16</v>
      </c>
      <c r="O27" s="8" t="s">
        <v>17</v>
      </c>
      <c r="P27" s="8" t="s">
        <v>18</v>
      </c>
      <c r="Q27" s="8" t="s">
        <v>19</v>
      </c>
      <c r="R27" s="8" t="s">
        <v>20</v>
      </c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.75" hidden="1" customHeight="1">
      <c r="A28" s="4"/>
      <c r="B28" s="11">
        <v>0</v>
      </c>
      <c r="C28" s="9">
        <v>152</v>
      </c>
      <c r="D28" s="9">
        <v>143</v>
      </c>
      <c r="E28" s="9">
        <v>295</v>
      </c>
      <c r="F28" s="9"/>
      <c r="G28" s="4"/>
      <c r="H28" s="11">
        <v>0</v>
      </c>
      <c r="I28" s="9">
        <f t="shared" ref="I28:K32" si="0">C28-O28</f>
        <v>115</v>
      </c>
      <c r="J28" s="9">
        <f t="shared" si="0"/>
        <v>111</v>
      </c>
      <c r="K28" s="9">
        <f t="shared" si="0"/>
        <v>226</v>
      </c>
      <c r="L28" s="9"/>
      <c r="M28" s="4"/>
      <c r="N28" s="11">
        <v>0</v>
      </c>
      <c r="O28" s="9">
        <v>37</v>
      </c>
      <c r="P28" s="9">
        <v>32</v>
      </c>
      <c r="Q28" s="9">
        <v>69</v>
      </c>
      <c r="R28" s="9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.75" hidden="1" customHeight="1">
      <c r="A29" s="4"/>
      <c r="B29" s="11">
        <v>1</v>
      </c>
      <c r="C29" s="9">
        <v>161</v>
      </c>
      <c r="D29" s="9">
        <v>141</v>
      </c>
      <c r="E29" s="9">
        <v>302</v>
      </c>
      <c r="F29" s="9"/>
      <c r="G29" s="4"/>
      <c r="H29" s="11">
        <v>1</v>
      </c>
      <c r="I29" s="9">
        <f t="shared" si="0"/>
        <v>125</v>
      </c>
      <c r="J29" s="9">
        <f t="shared" si="0"/>
        <v>106</v>
      </c>
      <c r="K29" s="9">
        <f t="shared" si="0"/>
        <v>231</v>
      </c>
      <c r="L29" s="9"/>
      <c r="M29" s="4"/>
      <c r="N29" s="11">
        <v>1</v>
      </c>
      <c r="O29" s="9">
        <v>36</v>
      </c>
      <c r="P29" s="9">
        <v>35</v>
      </c>
      <c r="Q29" s="9">
        <v>71</v>
      </c>
      <c r="R29" s="9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 hidden="1" customHeight="1">
      <c r="A30" s="4"/>
      <c r="B30" s="11">
        <v>2</v>
      </c>
      <c r="C30" s="9">
        <v>152</v>
      </c>
      <c r="D30" s="9">
        <v>164</v>
      </c>
      <c r="E30" s="9">
        <v>316</v>
      </c>
      <c r="F30" s="9"/>
      <c r="G30" s="4"/>
      <c r="H30" s="11">
        <v>2</v>
      </c>
      <c r="I30" s="9">
        <f t="shared" si="0"/>
        <v>110</v>
      </c>
      <c r="J30" s="9">
        <f t="shared" si="0"/>
        <v>130</v>
      </c>
      <c r="K30" s="9">
        <f t="shared" si="0"/>
        <v>240</v>
      </c>
      <c r="L30" s="9"/>
      <c r="M30" s="4"/>
      <c r="N30" s="11">
        <v>2</v>
      </c>
      <c r="O30" s="9">
        <v>42</v>
      </c>
      <c r="P30" s="9">
        <v>34</v>
      </c>
      <c r="Q30" s="9">
        <v>76</v>
      </c>
      <c r="R30" s="9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.75" hidden="1" customHeight="1">
      <c r="A31" s="4"/>
      <c r="B31" s="11">
        <v>3</v>
      </c>
      <c r="C31" s="9">
        <v>159</v>
      </c>
      <c r="D31" s="9">
        <v>157</v>
      </c>
      <c r="E31" s="9">
        <v>316</v>
      </c>
      <c r="F31" s="9"/>
      <c r="G31" s="4"/>
      <c r="H31" s="11">
        <v>3</v>
      </c>
      <c r="I31" s="9">
        <f t="shared" si="0"/>
        <v>128</v>
      </c>
      <c r="J31" s="9">
        <f t="shared" si="0"/>
        <v>120</v>
      </c>
      <c r="K31" s="9">
        <f t="shared" si="0"/>
        <v>248</v>
      </c>
      <c r="L31" s="9"/>
      <c r="M31" s="4"/>
      <c r="N31" s="11">
        <v>3</v>
      </c>
      <c r="O31" s="9">
        <v>31</v>
      </c>
      <c r="P31" s="9">
        <v>37</v>
      </c>
      <c r="Q31" s="9">
        <v>68</v>
      </c>
      <c r="R31" s="9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.75" hidden="1" customHeight="1">
      <c r="A32" s="4"/>
      <c r="B32" s="11">
        <v>4</v>
      </c>
      <c r="C32" s="9">
        <v>172</v>
      </c>
      <c r="D32" s="9">
        <v>150</v>
      </c>
      <c r="E32" s="9">
        <v>322</v>
      </c>
      <c r="F32" s="9"/>
      <c r="G32" s="4"/>
      <c r="H32" s="11">
        <v>4</v>
      </c>
      <c r="I32" s="9">
        <f t="shared" si="0"/>
        <v>135</v>
      </c>
      <c r="J32" s="9">
        <f t="shared" si="0"/>
        <v>122</v>
      </c>
      <c r="K32" s="9">
        <f t="shared" si="0"/>
        <v>257</v>
      </c>
      <c r="L32" s="9"/>
      <c r="M32" s="4"/>
      <c r="N32" s="11">
        <v>4</v>
      </c>
      <c r="O32" s="9">
        <v>37</v>
      </c>
      <c r="P32" s="9">
        <v>28</v>
      </c>
      <c r="Q32" s="9">
        <v>65</v>
      </c>
      <c r="R32" s="9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75" customHeight="1">
      <c r="A33" s="4"/>
      <c r="B33" s="16" t="s">
        <v>21</v>
      </c>
      <c r="C33" s="2">
        <v>756</v>
      </c>
      <c r="D33" s="2">
        <v>706</v>
      </c>
      <c r="E33" s="2">
        <f t="shared" ref="E33:E53" si="1">C33+D33</f>
        <v>1462</v>
      </c>
      <c r="F33" s="17">
        <f t="shared" ref="F33:F53" si="2">E33/E$53</f>
        <v>3.9962825278810406E-2</v>
      </c>
      <c r="G33" s="4"/>
      <c r="H33" s="16" t="s">
        <v>21</v>
      </c>
      <c r="I33" s="2">
        <v>591</v>
      </c>
      <c r="J33" s="2">
        <v>546</v>
      </c>
      <c r="K33" s="2">
        <f t="shared" ref="K33:K52" si="3">I33+J33</f>
        <v>1137</v>
      </c>
      <c r="L33" s="17">
        <f t="shared" ref="L33:L53" si="4">K33/$K$53</f>
        <v>3.5430494531176963E-2</v>
      </c>
      <c r="M33" s="4"/>
      <c r="N33" s="16" t="s">
        <v>21</v>
      </c>
      <c r="O33" s="2">
        <v>165</v>
      </c>
      <c r="P33" s="2">
        <v>160</v>
      </c>
      <c r="Q33" s="2">
        <v>325</v>
      </c>
      <c r="R33" s="17">
        <f t="shared" ref="R33:R53" si="5">Q33/$Q$53</f>
        <v>7.2334742933452031E-2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.75" customHeight="1">
      <c r="A34" s="4"/>
      <c r="B34" s="16" t="s">
        <v>22</v>
      </c>
      <c r="C34" s="2">
        <v>837</v>
      </c>
      <c r="D34" s="2">
        <v>757</v>
      </c>
      <c r="E34" s="2">
        <f t="shared" si="1"/>
        <v>1594</v>
      </c>
      <c r="F34" s="17">
        <f t="shared" si="2"/>
        <v>4.3570959982506013E-2</v>
      </c>
      <c r="G34" s="4"/>
      <c r="H34" s="16" t="s">
        <v>22</v>
      </c>
      <c r="I34" s="2">
        <v>684</v>
      </c>
      <c r="J34" s="2">
        <v>607</v>
      </c>
      <c r="K34" s="2">
        <f t="shared" si="3"/>
        <v>1291</v>
      </c>
      <c r="L34" s="17">
        <f t="shared" si="4"/>
        <v>4.0229347792215889E-2</v>
      </c>
      <c r="M34" s="4"/>
      <c r="N34" s="16" t="s">
        <v>22</v>
      </c>
      <c r="O34" s="2">
        <v>153</v>
      </c>
      <c r="P34" s="2">
        <v>150</v>
      </c>
      <c r="Q34" s="2">
        <v>303</v>
      </c>
      <c r="R34" s="17">
        <f t="shared" si="5"/>
        <v>6.7438237257956821E-2</v>
      </c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.75" customHeight="1">
      <c r="A35" s="4"/>
      <c r="B35" s="16" t="s">
        <v>23</v>
      </c>
      <c r="C35" s="2">
        <v>875</v>
      </c>
      <c r="D35" s="2">
        <v>848</v>
      </c>
      <c r="E35" s="2">
        <f t="shared" si="1"/>
        <v>1723</v>
      </c>
      <c r="F35" s="17">
        <f t="shared" si="2"/>
        <v>4.7097091624753992E-2</v>
      </c>
      <c r="G35" s="4"/>
      <c r="H35" s="16" t="s">
        <v>23</v>
      </c>
      <c r="I35" s="2">
        <v>730</v>
      </c>
      <c r="J35" s="2">
        <v>746</v>
      </c>
      <c r="K35" s="2">
        <f t="shared" si="3"/>
        <v>1476</v>
      </c>
      <c r="L35" s="17">
        <f t="shared" si="4"/>
        <v>4.5994203982424979E-2</v>
      </c>
      <c r="M35" s="4"/>
      <c r="N35" s="16" t="s">
        <v>23</v>
      </c>
      <c r="O35" s="2">
        <v>145</v>
      </c>
      <c r="P35" s="2">
        <v>102</v>
      </c>
      <c r="Q35" s="2">
        <v>247</v>
      </c>
      <c r="R35" s="17">
        <f t="shared" si="5"/>
        <v>5.4974404629423546E-2</v>
      </c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5.75" customHeight="1">
      <c r="A36" s="4"/>
      <c r="B36" s="18" t="s">
        <v>24</v>
      </c>
      <c r="C36" s="2">
        <v>779</v>
      </c>
      <c r="D36" s="2">
        <v>741</v>
      </c>
      <c r="E36" s="2">
        <f t="shared" si="1"/>
        <v>1520</v>
      </c>
      <c r="F36" s="17">
        <f t="shared" si="2"/>
        <v>4.1548217800131203E-2</v>
      </c>
      <c r="G36" s="4"/>
      <c r="H36" s="18" t="s">
        <v>24</v>
      </c>
      <c r="I36" s="2">
        <v>687</v>
      </c>
      <c r="J36" s="2">
        <v>646</v>
      </c>
      <c r="K36" s="2">
        <f t="shared" si="3"/>
        <v>1333</v>
      </c>
      <c r="L36" s="17">
        <f t="shared" si="4"/>
        <v>4.1538125954317412E-2</v>
      </c>
      <c r="M36" s="4"/>
      <c r="N36" s="18" t="s">
        <v>24</v>
      </c>
      <c r="O36" s="2">
        <v>92</v>
      </c>
      <c r="P36" s="2">
        <v>95</v>
      </c>
      <c r="Q36" s="2">
        <v>187</v>
      </c>
      <c r="R36" s="17">
        <f t="shared" si="5"/>
        <v>4.1620298241709326E-2</v>
      </c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.75" customHeight="1">
      <c r="A37" s="4"/>
      <c r="B37" s="18" t="s">
        <v>45</v>
      </c>
      <c r="C37" s="2">
        <v>955</v>
      </c>
      <c r="D37" s="2">
        <v>857</v>
      </c>
      <c r="E37" s="2">
        <f t="shared" si="1"/>
        <v>1812</v>
      </c>
      <c r="F37" s="17">
        <f t="shared" si="2"/>
        <v>4.9529849114366933E-2</v>
      </c>
      <c r="G37" s="4"/>
      <c r="H37" s="18" t="s">
        <v>45</v>
      </c>
      <c r="I37" s="2">
        <v>784</v>
      </c>
      <c r="J37" s="2">
        <v>708</v>
      </c>
      <c r="K37" s="2">
        <f t="shared" si="3"/>
        <v>1492</v>
      </c>
      <c r="L37" s="17">
        <f t="shared" si="4"/>
        <v>4.6492786139416035E-2</v>
      </c>
      <c r="M37" s="4"/>
      <c r="N37" s="18" t="s">
        <v>45</v>
      </c>
      <c r="O37" s="2">
        <v>171</v>
      </c>
      <c r="P37" s="2">
        <v>149</v>
      </c>
      <c r="Q37" s="2">
        <v>320</v>
      </c>
      <c r="R37" s="17">
        <f t="shared" si="5"/>
        <v>7.1221900734475846E-2</v>
      </c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.75" customHeight="1">
      <c r="A38" s="4"/>
      <c r="B38" s="19" t="s">
        <v>46</v>
      </c>
      <c r="C38" s="2">
        <v>687</v>
      </c>
      <c r="D38" s="2">
        <v>712</v>
      </c>
      <c r="E38" s="2">
        <f t="shared" si="1"/>
        <v>1399</v>
      </c>
      <c r="F38" s="17">
        <f t="shared" si="2"/>
        <v>3.8240760988410234E-2</v>
      </c>
      <c r="G38" s="4"/>
      <c r="H38" s="18" t="s">
        <v>26</v>
      </c>
      <c r="I38" s="2">
        <v>542</v>
      </c>
      <c r="J38" s="2">
        <v>538</v>
      </c>
      <c r="K38" s="2">
        <f t="shared" si="3"/>
        <v>1080</v>
      </c>
      <c r="L38" s="17">
        <f t="shared" si="4"/>
        <v>3.3654295596896325E-2</v>
      </c>
      <c r="M38" s="4"/>
      <c r="N38" s="19" t="s">
        <v>46</v>
      </c>
      <c r="O38" s="2">
        <v>145</v>
      </c>
      <c r="P38" s="2">
        <v>174</v>
      </c>
      <c r="Q38" s="2">
        <v>319</v>
      </c>
      <c r="R38" s="17">
        <f t="shared" si="5"/>
        <v>7.0999332294680612E-2</v>
      </c>
      <c r="S38" s="20"/>
      <c r="T38" s="4"/>
      <c r="U38" s="4"/>
      <c r="V38" s="4"/>
      <c r="W38" s="4"/>
      <c r="X38" s="4"/>
      <c r="Y38" s="4"/>
      <c r="Z38" s="4"/>
      <c r="AA38" s="4"/>
      <c r="AB38" s="4"/>
    </row>
    <row r="39" spans="1:28" ht="15.75" customHeight="1">
      <c r="A39" s="4"/>
      <c r="B39" s="18" t="s">
        <v>27</v>
      </c>
      <c r="C39" s="2">
        <v>895</v>
      </c>
      <c r="D39" s="2">
        <v>923</v>
      </c>
      <c r="E39" s="2">
        <f t="shared" si="1"/>
        <v>1818</v>
      </c>
      <c r="F39" s="17">
        <f t="shared" si="2"/>
        <v>4.9693855237262191E-2</v>
      </c>
      <c r="G39" s="4"/>
      <c r="H39" s="18" t="s">
        <v>27</v>
      </c>
      <c r="I39" s="2">
        <v>687</v>
      </c>
      <c r="J39" s="2">
        <v>655</v>
      </c>
      <c r="K39" s="2">
        <f t="shared" si="3"/>
        <v>1342</v>
      </c>
      <c r="L39" s="17">
        <f t="shared" si="4"/>
        <v>4.1818578417624881E-2</v>
      </c>
      <c r="M39" s="4"/>
      <c r="N39" s="18" t="s">
        <v>27</v>
      </c>
      <c r="O39" s="2">
        <v>208</v>
      </c>
      <c r="P39" s="2">
        <v>268</v>
      </c>
      <c r="Q39" s="2">
        <v>476</v>
      </c>
      <c r="R39" s="17">
        <f t="shared" si="5"/>
        <v>0.10594257734253283</v>
      </c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.75" customHeight="1">
      <c r="A40" s="4"/>
      <c r="B40" s="18" t="s">
        <v>28</v>
      </c>
      <c r="C40" s="2">
        <v>1085</v>
      </c>
      <c r="D40" s="2">
        <v>1105</v>
      </c>
      <c r="E40" s="2">
        <f t="shared" si="1"/>
        <v>2190</v>
      </c>
      <c r="F40" s="17">
        <f t="shared" si="2"/>
        <v>5.9862234856767983E-2</v>
      </c>
      <c r="G40" s="4"/>
      <c r="H40" s="18" t="s">
        <v>28</v>
      </c>
      <c r="I40" s="2">
        <v>803</v>
      </c>
      <c r="J40" s="2">
        <v>802</v>
      </c>
      <c r="K40" s="2">
        <f t="shared" si="3"/>
        <v>1605</v>
      </c>
      <c r="L40" s="17">
        <f t="shared" si="4"/>
        <v>5.0014022623165372E-2</v>
      </c>
      <c r="M40" s="4"/>
      <c r="N40" s="18" t="s">
        <v>28</v>
      </c>
      <c r="O40" s="2">
        <v>282</v>
      </c>
      <c r="P40" s="2">
        <v>303</v>
      </c>
      <c r="Q40" s="2">
        <v>585</v>
      </c>
      <c r="R40" s="17">
        <f t="shared" si="5"/>
        <v>0.13020253728021366</v>
      </c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.75" customHeight="1">
      <c r="A41" s="4"/>
      <c r="B41" s="18" t="s">
        <v>29</v>
      </c>
      <c r="C41" s="2">
        <v>1220</v>
      </c>
      <c r="D41" s="2">
        <v>1371</v>
      </c>
      <c r="E41" s="2">
        <f t="shared" si="1"/>
        <v>2591</v>
      </c>
      <c r="F41" s="17">
        <f t="shared" si="2"/>
        <v>7.0823310736934181E-2</v>
      </c>
      <c r="G41" s="4"/>
      <c r="H41" s="18" t="s">
        <v>29</v>
      </c>
      <c r="I41" s="2">
        <v>1015</v>
      </c>
      <c r="J41" s="2">
        <v>1124</v>
      </c>
      <c r="K41" s="2">
        <f t="shared" si="3"/>
        <v>2139</v>
      </c>
      <c r="L41" s="17">
        <f t="shared" si="4"/>
        <v>6.6654202112741895E-2</v>
      </c>
      <c r="M41" s="4"/>
      <c r="N41" s="18" t="s">
        <v>29</v>
      </c>
      <c r="O41" s="2">
        <v>205</v>
      </c>
      <c r="P41" s="2">
        <v>247</v>
      </c>
      <c r="Q41" s="2">
        <v>452</v>
      </c>
      <c r="R41" s="17">
        <f t="shared" si="5"/>
        <v>0.10060093478744714</v>
      </c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.75" customHeight="1">
      <c r="A42" s="4"/>
      <c r="B42" s="18" t="s">
        <v>30</v>
      </c>
      <c r="C42" s="2">
        <v>1555</v>
      </c>
      <c r="D42" s="2">
        <v>1645</v>
      </c>
      <c r="E42" s="2">
        <f t="shared" si="1"/>
        <v>3200</v>
      </c>
      <c r="F42" s="17">
        <f t="shared" si="2"/>
        <v>8.7469932210802542E-2</v>
      </c>
      <c r="G42" s="4"/>
      <c r="H42" s="18" t="s">
        <v>30</v>
      </c>
      <c r="I42" s="2">
        <v>1385</v>
      </c>
      <c r="J42" s="2">
        <v>1430</v>
      </c>
      <c r="K42" s="2">
        <f t="shared" si="3"/>
        <v>2815</v>
      </c>
      <c r="L42" s="17">
        <f t="shared" si="4"/>
        <v>8.771929824561403E-2</v>
      </c>
      <c r="M42" s="4"/>
      <c r="N42" s="18" t="s">
        <v>30</v>
      </c>
      <c r="O42" s="2">
        <v>170</v>
      </c>
      <c r="P42" s="2">
        <v>215</v>
      </c>
      <c r="Q42" s="2">
        <v>385</v>
      </c>
      <c r="R42" s="17">
        <f t="shared" si="5"/>
        <v>8.5688849321166258E-2</v>
      </c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.75" customHeight="1">
      <c r="A43" s="4"/>
      <c r="B43" s="18" t="s">
        <v>31</v>
      </c>
      <c r="C43" s="2">
        <v>1530</v>
      </c>
      <c r="D43" s="2">
        <v>1584</v>
      </c>
      <c r="E43" s="2">
        <f t="shared" si="1"/>
        <v>3114</v>
      </c>
      <c r="F43" s="17">
        <f t="shared" si="2"/>
        <v>8.5119177782637223E-2</v>
      </c>
      <c r="G43" s="4"/>
      <c r="H43" s="18" t="s">
        <v>31</v>
      </c>
      <c r="I43" s="2">
        <v>1421</v>
      </c>
      <c r="J43" s="2">
        <v>1404</v>
      </c>
      <c r="K43" s="2">
        <f t="shared" si="3"/>
        <v>2825</v>
      </c>
      <c r="L43" s="17">
        <f t="shared" si="4"/>
        <v>8.8030912093733441E-2</v>
      </c>
      <c r="M43" s="4"/>
      <c r="N43" s="18" t="s">
        <v>31</v>
      </c>
      <c r="O43" s="2">
        <v>109</v>
      </c>
      <c r="P43" s="2">
        <v>180</v>
      </c>
      <c r="Q43" s="2">
        <v>289</v>
      </c>
      <c r="R43" s="17">
        <f t="shared" si="5"/>
        <v>6.4322279100823498E-2</v>
      </c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.75" customHeight="1">
      <c r="A44" s="4"/>
      <c r="B44" s="18" t="s">
        <v>32</v>
      </c>
      <c r="C44" s="2">
        <v>1247</v>
      </c>
      <c r="D44" s="2">
        <v>1341</v>
      </c>
      <c r="E44" s="2">
        <f t="shared" si="1"/>
        <v>2588</v>
      </c>
      <c r="F44" s="17">
        <f t="shared" si="2"/>
        <v>7.0741307675486545E-2</v>
      </c>
      <c r="G44" s="4"/>
      <c r="H44" s="18" t="s">
        <v>32</v>
      </c>
      <c r="I44" s="2">
        <v>1178</v>
      </c>
      <c r="J44" s="2">
        <v>1197</v>
      </c>
      <c r="K44" s="2">
        <f t="shared" si="3"/>
        <v>2375</v>
      </c>
      <c r="L44" s="17">
        <f t="shared" si="4"/>
        <v>7.4008288928359978E-2</v>
      </c>
      <c r="M44" s="4"/>
      <c r="N44" s="18" t="s">
        <v>32</v>
      </c>
      <c r="O44" s="2">
        <v>69</v>
      </c>
      <c r="P44" s="2">
        <v>144</v>
      </c>
      <c r="Q44" s="2">
        <v>213</v>
      </c>
      <c r="R44" s="17">
        <f t="shared" si="5"/>
        <v>4.7407077676385488E-2</v>
      </c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.75" customHeight="1">
      <c r="A45" s="4"/>
      <c r="B45" s="18" t="s">
        <v>33</v>
      </c>
      <c r="C45" s="2">
        <v>965</v>
      </c>
      <c r="D45" s="2">
        <v>1130</v>
      </c>
      <c r="E45" s="2">
        <f t="shared" si="1"/>
        <v>2095</v>
      </c>
      <c r="F45" s="17">
        <f t="shared" si="2"/>
        <v>5.7265471244259784E-2</v>
      </c>
      <c r="G45" s="4"/>
      <c r="H45" s="18" t="s">
        <v>33</v>
      </c>
      <c r="I45" s="2">
        <v>918</v>
      </c>
      <c r="J45" s="2">
        <v>989</v>
      </c>
      <c r="K45" s="2">
        <f t="shared" si="3"/>
        <v>1907</v>
      </c>
      <c r="L45" s="17">
        <f t="shared" si="4"/>
        <v>5.9424760836371569E-2</v>
      </c>
      <c r="M45" s="4"/>
      <c r="N45" s="18" t="s">
        <v>33</v>
      </c>
      <c r="O45" s="2">
        <v>47</v>
      </c>
      <c r="P45" s="2">
        <v>141</v>
      </c>
      <c r="Q45" s="2">
        <v>188</v>
      </c>
      <c r="R45" s="17">
        <f t="shared" si="5"/>
        <v>4.1842866681504561E-2</v>
      </c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5.75" customHeight="1">
      <c r="A46" s="4"/>
      <c r="B46" s="18" t="s">
        <v>34</v>
      </c>
      <c r="C46" s="2">
        <v>820</v>
      </c>
      <c r="D46" s="2">
        <v>1038</v>
      </c>
      <c r="E46" s="2">
        <f t="shared" si="1"/>
        <v>1858</v>
      </c>
      <c r="F46" s="17">
        <f t="shared" si="2"/>
        <v>5.0787229389897222E-2</v>
      </c>
      <c r="G46" s="4"/>
      <c r="H46" s="18" t="s">
        <v>34</v>
      </c>
      <c r="I46" s="2">
        <v>793</v>
      </c>
      <c r="J46" s="2">
        <v>967</v>
      </c>
      <c r="K46" s="2">
        <f t="shared" si="3"/>
        <v>1760</v>
      </c>
      <c r="L46" s="17">
        <f t="shared" si="4"/>
        <v>5.4844037269016238E-2</v>
      </c>
      <c r="M46" s="4"/>
      <c r="N46" s="18" t="s">
        <v>34</v>
      </c>
      <c r="O46" s="2">
        <v>27</v>
      </c>
      <c r="P46" s="2">
        <v>71</v>
      </c>
      <c r="Q46" s="2">
        <v>98</v>
      </c>
      <c r="R46" s="17">
        <f t="shared" si="5"/>
        <v>2.1811707099933228E-2</v>
      </c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.75" customHeight="1">
      <c r="A47" s="4"/>
      <c r="B47" s="18" t="s">
        <v>35</v>
      </c>
      <c r="C47" s="2">
        <v>881</v>
      </c>
      <c r="D47" s="2">
        <v>1131</v>
      </c>
      <c r="E47" s="2">
        <f t="shared" si="1"/>
        <v>2012</v>
      </c>
      <c r="F47" s="17">
        <f t="shared" si="2"/>
        <v>5.4996719877542094E-2</v>
      </c>
      <c r="G47" s="4"/>
      <c r="H47" s="18" t="s">
        <v>35</v>
      </c>
      <c r="I47" s="2">
        <v>867</v>
      </c>
      <c r="J47" s="2">
        <v>1092</v>
      </c>
      <c r="K47" s="2">
        <f t="shared" si="3"/>
        <v>1959</v>
      </c>
      <c r="L47" s="17">
        <f t="shared" si="4"/>
        <v>6.1045152846592503E-2</v>
      </c>
      <c r="M47" s="4"/>
      <c r="N47" s="18" t="s">
        <v>35</v>
      </c>
      <c r="O47" s="2">
        <v>14</v>
      </c>
      <c r="P47" s="2">
        <v>39</v>
      </c>
      <c r="Q47" s="2">
        <v>53</v>
      </c>
      <c r="R47" s="17">
        <f t="shared" si="5"/>
        <v>1.1796127309147563E-2</v>
      </c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5.75" customHeight="1">
      <c r="A48" s="4"/>
      <c r="B48" s="19" t="s">
        <v>36</v>
      </c>
      <c r="C48" s="2">
        <v>872</v>
      </c>
      <c r="D48" s="2">
        <v>1164</v>
      </c>
      <c r="E48" s="2">
        <f t="shared" si="1"/>
        <v>2036</v>
      </c>
      <c r="F48" s="17">
        <f t="shared" si="2"/>
        <v>5.5652744369123111E-2</v>
      </c>
      <c r="G48" s="4"/>
      <c r="H48" s="18" t="s">
        <v>47</v>
      </c>
      <c r="I48" s="2">
        <v>861</v>
      </c>
      <c r="J48" s="2">
        <v>1149</v>
      </c>
      <c r="K48" s="2">
        <f t="shared" si="3"/>
        <v>2010</v>
      </c>
      <c r="L48" s="17">
        <f t="shared" si="4"/>
        <v>6.2634383472001495E-2</v>
      </c>
      <c r="M48" s="4"/>
      <c r="N48" s="19" t="s">
        <v>36</v>
      </c>
      <c r="O48" s="2">
        <v>11</v>
      </c>
      <c r="P48" s="2">
        <v>15</v>
      </c>
      <c r="Q48" s="2">
        <v>26</v>
      </c>
      <c r="R48" s="17">
        <f t="shared" si="5"/>
        <v>5.7867794346761628E-3</v>
      </c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.75" customHeight="1">
      <c r="A49" s="4"/>
      <c r="B49" s="18" t="s">
        <v>37</v>
      </c>
      <c r="C49" s="2">
        <v>725</v>
      </c>
      <c r="D49" s="2">
        <v>1067</v>
      </c>
      <c r="E49" s="2">
        <f t="shared" si="1"/>
        <v>1792</v>
      </c>
      <c r="F49" s="17">
        <f t="shared" si="2"/>
        <v>4.8983162038049421E-2</v>
      </c>
      <c r="G49" s="4"/>
      <c r="H49" s="18" t="s">
        <v>37</v>
      </c>
      <c r="I49" s="2">
        <v>720</v>
      </c>
      <c r="J49" s="2">
        <v>1058</v>
      </c>
      <c r="K49" s="2">
        <f t="shared" si="3"/>
        <v>1778</v>
      </c>
      <c r="L49" s="17">
        <f t="shared" si="4"/>
        <v>5.5404942195631177E-2</v>
      </c>
      <c r="M49" s="4"/>
      <c r="N49" s="18" t="s">
        <v>37</v>
      </c>
      <c r="O49" s="2">
        <v>5</v>
      </c>
      <c r="P49" s="2">
        <v>9</v>
      </c>
      <c r="Q49" s="2">
        <v>14</v>
      </c>
      <c r="R49" s="17">
        <f t="shared" si="5"/>
        <v>3.1159581571333183E-3</v>
      </c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75" customHeight="1">
      <c r="A50" s="4"/>
      <c r="B50" s="18" t="s">
        <v>38</v>
      </c>
      <c r="C50" s="2">
        <v>417</v>
      </c>
      <c r="D50" s="2">
        <v>731</v>
      </c>
      <c r="E50" s="2">
        <f t="shared" si="1"/>
        <v>1148</v>
      </c>
      <c r="F50" s="17">
        <f t="shared" si="2"/>
        <v>3.1379838180625411E-2</v>
      </c>
      <c r="G50" s="4"/>
      <c r="H50" s="18" t="s">
        <v>38</v>
      </c>
      <c r="I50" s="2">
        <v>416</v>
      </c>
      <c r="J50" s="2">
        <v>722</v>
      </c>
      <c r="K50" s="2">
        <f t="shared" si="3"/>
        <v>1138</v>
      </c>
      <c r="L50" s="17">
        <f t="shared" si="4"/>
        <v>3.5461655915988904E-2</v>
      </c>
      <c r="M50" s="4"/>
      <c r="N50" s="18" t="s">
        <v>38</v>
      </c>
      <c r="O50" s="2">
        <v>1</v>
      </c>
      <c r="P50" s="2">
        <v>9</v>
      </c>
      <c r="Q50" s="2">
        <v>10</v>
      </c>
      <c r="R50" s="17">
        <f t="shared" si="5"/>
        <v>2.2256843979523702E-3</v>
      </c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.75" customHeight="1">
      <c r="A51" s="4"/>
      <c r="B51" s="18" t="s">
        <v>39</v>
      </c>
      <c r="C51" s="2">
        <v>154</v>
      </c>
      <c r="D51" s="2">
        <v>338</v>
      </c>
      <c r="E51" s="2">
        <f t="shared" si="1"/>
        <v>492</v>
      </c>
      <c r="F51" s="17">
        <f t="shared" si="2"/>
        <v>1.344850207741089E-2</v>
      </c>
      <c r="G51" s="4"/>
      <c r="H51" s="18" t="s">
        <v>39</v>
      </c>
      <c r="I51" s="2">
        <v>154</v>
      </c>
      <c r="J51" s="2">
        <v>337</v>
      </c>
      <c r="K51" s="2">
        <f t="shared" si="3"/>
        <v>491</v>
      </c>
      <c r="L51" s="17">
        <f t="shared" si="4"/>
        <v>1.5300239942663052E-2</v>
      </c>
      <c r="M51" s="4"/>
      <c r="N51" s="18" t="s">
        <v>39</v>
      </c>
      <c r="O51" s="2">
        <v>0</v>
      </c>
      <c r="P51" s="2">
        <v>1</v>
      </c>
      <c r="Q51" s="2">
        <v>1</v>
      </c>
      <c r="R51" s="17">
        <f t="shared" si="5"/>
        <v>2.2256843979523704E-4</v>
      </c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.75" customHeight="1">
      <c r="A52" s="4"/>
      <c r="B52" s="18" t="s">
        <v>40</v>
      </c>
      <c r="C52" s="2">
        <v>27</v>
      </c>
      <c r="D52" s="2">
        <v>113</v>
      </c>
      <c r="E52" s="2">
        <f t="shared" si="1"/>
        <v>140</v>
      </c>
      <c r="F52" s="17">
        <f t="shared" si="2"/>
        <v>3.8268095342226111E-3</v>
      </c>
      <c r="G52" s="4"/>
      <c r="H52" s="18" t="s">
        <v>40</v>
      </c>
      <c r="I52" s="2">
        <v>27</v>
      </c>
      <c r="J52" s="2">
        <v>111</v>
      </c>
      <c r="K52" s="2">
        <f t="shared" si="3"/>
        <v>138</v>
      </c>
      <c r="L52" s="17">
        <f t="shared" si="4"/>
        <v>4.3002711040478637E-3</v>
      </c>
      <c r="M52" s="4"/>
      <c r="N52" s="18" t="s">
        <v>40</v>
      </c>
      <c r="O52" s="2">
        <v>0</v>
      </c>
      <c r="P52" s="2">
        <v>2</v>
      </c>
      <c r="Q52" s="2">
        <v>2</v>
      </c>
      <c r="R52" s="17">
        <f t="shared" si="5"/>
        <v>4.4513687959047408E-4</v>
      </c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.75" customHeight="1">
      <c r="A53" s="4"/>
      <c r="B53" s="13" t="s">
        <v>19</v>
      </c>
      <c r="C53" s="14">
        <v>17282</v>
      </c>
      <c r="D53" s="14">
        <v>19302</v>
      </c>
      <c r="E53" s="14">
        <f t="shared" si="1"/>
        <v>36584</v>
      </c>
      <c r="F53" s="21">
        <f t="shared" si="2"/>
        <v>1</v>
      </c>
      <c r="G53" s="5"/>
      <c r="H53" s="13" t="s">
        <v>19</v>
      </c>
      <c r="I53" s="14">
        <f>SUM(I33:I52)</f>
        <v>15263</v>
      </c>
      <c r="J53" s="14">
        <f>SUM(J33:J52)</f>
        <v>16828</v>
      </c>
      <c r="K53" s="14">
        <f>SUM(K33:K52)</f>
        <v>32091</v>
      </c>
      <c r="L53" s="21">
        <f t="shared" si="4"/>
        <v>1</v>
      </c>
      <c r="M53" s="5"/>
      <c r="N53" s="22" t="s">
        <v>19</v>
      </c>
      <c r="O53" s="14">
        <v>2019</v>
      </c>
      <c r="P53" s="14">
        <v>2474</v>
      </c>
      <c r="Q53" s="14">
        <v>4493</v>
      </c>
      <c r="R53" s="21">
        <f t="shared" si="5"/>
        <v>1</v>
      </c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>
      <c r="C54" s="23"/>
      <c r="D54" s="23"/>
      <c r="E54" s="23"/>
      <c r="F54" s="24"/>
      <c r="J54" s="3">
        <f>SUM(L64)</f>
        <v>0</v>
      </c>
      <c r="O54" s="23"/>
      <c r="P54" s="23"/>
      <c r="Q54" s="23"/>
    </row>
  </sheetData>
  <mergeCells count="6">
    <mergeCell ref="B2:F2"/>
    <mergeCell ref="H2:L2"/>
    <mergeCell ref="N2:R2"/>
    <mergeCell ref="B26:F26"/>
    <mergeCell ref="H26:L26"/>
    <mergeCell ref="N26:R26"/>
  </mergeCells>
  <phoneticPr fontId="9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CC"/>
  </sheetPr>
  <dimension ref="A1:Z10"/>
  <sheetViews>
    <sheetView zoomScaleNormal="100" workbookViewId="0">
      <selection activeCell="B2" sqref="B2"/>
    </sheetView>
  </sheetViews>
  <sheetFormatPr defaultColWidth="17" defaultRowHeight="12.75"/>
  <cols>
    <col min="1" max="1" width="5.5703125" style="3" customWidth="1"/>
    <col min="2" max="2" width="22.42578125" style="3" customWidth="1"/>
    <col min="3" max="4" width="9.5703125" style="3" customWidth="1"/>
    <col min="5" max="14" width="9" style="3" customWidth="1"/>
    <col min="15" max="26" width="7.85546875" style="3" customWidth="1"/>
    <col min="27" max="16384" width="17" style="3"/>
  </cols>
  <sheetData>
    <row r="1" spans="1:26" ht="22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40.5" customHeight="1">
      <c r="A2" s="4"/>
      <c r="B2" s="59" t="s">
        <v>48</v>
      </c>
      <c r="C2" s="59"/>
      <c r="D2" s="59"/>
      <c r="E2" s="2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4"/>
      <c r="B3" s="25" t="s">
        <v>49</v>
      </c>
      <c r="C3" s="8" t="s">
        <v>50</v>
      </c>
      <c r="D3" s="8" t="s">
        <v>20</v>
      </c>
      <c r="E3" s="2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>
      <c r="A4" s="4"/>
      <c r="B4" s="26">
        <v>1</v>
      </c>
      <c r="C4" s="27">
        <v>7274</v>
      </c>
      <c r="D4" s="28">
        <v>0.40029999999999999</v>
      </c>
      <c r="E4" s="2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4"/>
      <c r="B5" s="26">
        <v>2</v>
      </c>
      <c r="C5" s="27">
        <v>5187</v>
      </c>
      <c r="D5" s="28">
        <v>0.30170000000000002</v>
      </c>
      <c r="E5" s="2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4"/>
      <c r="B6" s="26">
        <v>3</v>
      </c>
      <c r="C6" s="27">
        <v>2876</v>
      </c>
      <c r="D6" s="28">
        <v>0.1691</v>
      </c>
      <c r="E6" s="2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>
      <c r="A7" s="4"/>
      <c r="B7" s="26">
        <v>4</v>
      </c>
      <c r="C7" s="27">
        <v>1742</v>
      </c>
      <c r="D7" s="28">
        <v>0.1008</v>
      </c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>
      <c r="A8" s="4"/>
      <c r="B8" s="26">
        <v>5</v>
      </c>
      <c r="C8" s="29">
        <v>361</v>
      </c>
      <c r="D8" s="28">
        <v>2.0400000000000001E-2</v>
      </c>
      <c r="E8" s="2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>
      <c r="A9" s="4"/>
      <c r="B9" s="30" t="s">
        <v>51</v>
      </c>
      <c r="C9" s="2">
        <v>189</v>
      </c>
      <c r="D9" s="17">
        <v>7.7000000000000002E-3</v>
      </c>
      <c r="E9" s="20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>
      <c r="A10" s="4"/>
      <c r="B10" s="13" t="s">
        <v>19</v>
      </c>
      <c r="C10" s="14">
        <v>17629</v>
      </c>
      <c r="D10" s="15">
        <f>(C10/$C$10)</f>
        <v>1</v>
      </c>
      <c r="E10" s="20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</sheetData>
  <mergeCells count="1">
    <mergeCell ref="B2:D2"/>
  </mergeCells>
  <phoneticPr fontId="9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flash dati distretto</vt:lpstr>
      <vt:lpstr>dati GGG</vt:lpstr>
      <vt:lpstr>dati famiglie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Guizzardi</dc:creator>
  <dc:description/>
  <cp:lastModifiedBy>iventuri</cp:lastModifiedBy>
  <cp:revision>4</cp:revision>
  <dcterms:created xsi:type="dcterms:W3CDTF">2017-04-10T07:02:31Z</dcterms:created>
  <dcterms:modified xsi:type="dcterms:W3CDTF">2020-01-30T12:02:55Z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